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303F139C-B8AB-4431-9FDB-B281555DAA65}" xr6:coauthVersionLast="47" xr6:coauthVersionMax="47" xr10:uidLastSave="{00000000-0000-0000-0000-000000000000}"/>
  <bookViews>
    <workbookView xWindow="-120" yWindow="-120" windowWidth="29040" windowHeight="15840" xr2:uid="{725235DA-16ED-4665-BA39-1155F7120089}"/>
  </bookViews>
  <sheets>
    <sheet name="SOTTOSTAZIONE" sheetId="1" r:id="rId1"/>
    <sheet name="ESEMPI" sheetId="2" r:id="rId2"/>
  </sheets>
  <definedNames>
    <definedName name="_xlnm.Print_Area" localSheetId="1">ESEMPI!$A$1:$C$21</definedName>
    <definedName name="_xlnm.Print_Area" localSheetId="0">SOTTOSTAZIONE!$A$1:$C$22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21" i="1"/>
  <c r="C11" i="2"/>
  <c r="C19" i="2" s="1"/>
  <c r="C4" i="2"/>
  <c r="C5" i="2" s="1"/>
  <c r="C8" i="2" s="1"/>
  <c r="C21" i="2"/>
  <c r="D29" i="1"/>
  <c r="D30" i="1"/>
  <c r="D31" i="1"/>
  <c r="D32" i="1"/>
  <c r="D33" i="1"/>
  <c r="D34" i="1"/>
  <c r="D35" i="1"/>
  <c r="D36" i="1"/>
  <c r="D39" i="1"/>
  <c r="D40" i="1"/>
  <c r="D41" i="1"/>
  <c r="D42" i="1"/>
  <c r="C43" i="1"/>
  <c r="C47" i="1" s="1"/>
  <c r="D37" i="1" l="1"/>
  <c r="D43" i="1"/>
  <c r="D47" i="1" s="1"/>
  <c r="C12" i="2"/>
  <c r="C15" i="2" s="1"/>
  <c r="C18" i="2"/>
</calcChain>
</file>

<file path=xl/sharedStrings.xml><?xml version="1.0" encoding="utf-8"?>
<sst xmlns="http://schemas.openxmlformats.org/spreadsheetml/2006/main" count="74" uniqueCount="61">
  <si>
    <t>SOTTOSTAZIONE Totale</t>
  </si>
  <si>
    <t>investimenti Totale</t>
  </si>
  <si>
    <t>** Montaggio  cabine 1' anno</t>
  </si>
  <si>
    <t>investimenti</t>
  </si>
  <si>
    <t>costi pluriennali Totale</t>
  </si>
  <si>
    <t xml:space="preserve">Sichetti Nicola/progetto spiagge </t>
  </si>
  <si>
    <t xml:space="preserve">SIAC/impianti elettrici spiagge </t>
  </si>
  <si>
    <t>Tecnosaldo/realizzaz staz pompaggio fogna</t>
  </si>
  <si>
    <t xml:space="preserve">Immob Grattacielo/costr rampe handicap </t>
  </si>
  <si>
    <t>costi pluriennali</t>
  </si>
  <si>
    <t>attrezzature Totale</t>
  </si>
  <si>
    <t xml:space="preserve">Masotti/fornitura attrezzatura cucine </t>
  </si>
  <si>
    <t xml:space="preserve">Recar/acquisto camminamenti </t>
  </si>
  <si>
    <t xml:space="preserve">Recar/acquisto cabine </t>
  </si>
  <si>
    <t>**Rampe disabili</t>
  </si>
  <si>
    <t>**Home Idea/chiosco bar 6x3</t>
  </si>
  <si>
    <t>Liguria Servizi/ 1 moscone</t>
  </si>
  <si>
    <t xml:space="preserve">GamaBeach/acquisto 120 ombrelloni </t>
  </si>
  <si>
    <t>240 LETTINI</t>
  </si>
  <si>
    <t>attrezzature</t>
  </si>
  <si>
    <t>SOTTOSTAZIONE</t>
  </si>
  <si>
    <t>CORRISPETTIVO COMPRENSIVO DELL'UTILE DELL'ASSOCIANTE DA DESTINARE ESCLUSIVAMENTE AL PARCO COSTIERO</t>
  </si>
  <si>
    <t>MARGINE OPERATIVO</t>
  </si>
  <si>
    <t>COSTI ASSUNTI DALL'ASSOCIATO</t>
  </si>
  <si>
    <t>TOTALE SPESE</t>
  </si>
  <si>
    <t xml:space="preserve">CAPITALE INVESTITO 3% </t>
  </si>
  <si>
    <t>** Spese per pulizie ordinarie</t>
  </si>
  <si>
    <t>** Spese per personale di sorveglianza</t>
  </si>
  <si>
    <t>Spese di pulizia iniziale/finale</t>
  </si>
  <si>
    <t>Costo per TARI</t>
  </si>
  <si>
    <t>Costo god. beni terzi (canone demaniale e tassa regionale)</t>
  </si>
  <si>
    <t>Costo per servizi amministrativi generali</t>
  </si>
  <si>
    <t>Montaggio / ripascimento</t>
  </si>
  <si>
    <t>Ammortamento attrezzature specifiche</t>
  </si>
  <si>
    <t xml:space="preserve">Ammort. spese pluriennali capitalizzate </t>
  </si>
  <si>
    <t>COSTI</t>
  </si>
  <si>
    <t>PREVISIONE ECONOMICA ANNUA SOTTO STAZIONE</t>
  </si>
  <si>
    <t>BOZZA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</si>
  <si>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</si>
  <si>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</si>
  <si>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</si>
  <si>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</si>
  <si>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</si>
  <si>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</si>
  <si>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</si>
  <si>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</si>
  <si>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</si>
  <si>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</si>
  <si>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</si>
  <si>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</si>
  <si>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</si>
  <si>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</si>
  <si>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</si>
  <si>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</si>
  <si>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</si>
  <si>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</si>
  <si>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</si>
  <si>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differenza in meno (A-B)</t>
  </si>
  <si>
    <t>CORRISPETTIVO MINIMO DI COPERTURA DEI SOLI COSTI DIRETTI SOSTENUTI DALL'ASSOCIANTE</t>
  </si>
  <si>
    <t>BASE D'ASTA</t>
  </si>
  <si>
    <t>BASE D'ASTA + MARGINE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</si>
</sst>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.5"/>
      <color theme="1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3" fontId="3" fillId="2" borderId="0" xfId="0" applyNumberFormat="1" applyFont="1" applyFill="1"/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left" indent="1"/>
    </xf>
    <xf numFmtId="3" fontId="0" fillId="2" borderId="0" xfId="0" applyNumberFormat="1" applyFill="1"/>
    <xf numFmtId="3" fontId="0" fillId="2" borderId="1" xfId="0" applyNumberFormat="1" applyFill="1" applyBorder="1"/>
    <xf numFmtId="0" fontId="0" fillId="2" borderId="1" xfId="0" applyFill="1" applyBorder="1" applyAlignment="1">
      <alignment horizontal="left" indent="2"/>
    </xf>
    <xf numFmtId="3" fontId="3" fillId="0" borderId="0" xfId="0" applyNumberFormat="1" applyFont="1"/>
    <xf numFmtId="3" fontId="3" fillId="0" borderId="1" xfId="0" applyNumberFormat="1" applyFont="1" applyBorder="1"/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6" fontId="5" fillId="0" borderId="4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7" fillId="0" borderId="4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166" fontId="5" fillId="0" borderId="6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9" fillId="0" borderId="0" xfId="0" applyFont="1"/>
    <xf numFmtId="4" fontId="0" fillId="0" borderId="0" xfId="0" applyNumberFormat="1"/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B8AED-AD0E-4788-A709-B91EE80FE375}">
  <dimension ref="A1:F48"/>
  <sheetViews>
    <sheetView tabSelected="1" topLeftCell="A7" zoomScaleNormal="100" workbookViewId="0">
      <selection activeCell="C18" sqref="C18"/>
    </sheetView>
  </sheetViews>
  <sheetFormatPr defaultRowHeight="15" x14ac:dyDescent="0.25"/>
  <cols>
    <col min="1" max="1" width="4.28515625" customWidth="1"/>
    <col min="2" max="2" width="59.28515625" customWidth="1"/>
    <col min="3" max="3" width="13.85546875" style="33" customWidth="1"/>
    <col min="4" max="4" width="12.85546875" customWidth="1"/>
  </cols>
  <sheetData>
    <row r="1" spans="1:3" ht="18.75" x14ac:dyDescent="0.3">
      <c r="B1" s="28" t="s">
        <v>37</v>
      </c>
    </row>
    <row r="2" spans="1:3" ht="15.75" thickBot="1" x14ac:dyDescent="0.3"/>
    <row r="3" spans="1:3" ht="33" customHeight="1" thickBot="1" x14ac:dyDescent="0.3">
      <c r="B3" s="30" t="s">
        <v>36</v>
      </c>
      <c r="C3" s="31"/>
    </row>
    <row r="4" spans="1:3" ht="33" customHeight="1" thickBot="1" x14ac:dyDescent="0.3">
      <c r="B4" s="21" t="s">
        <v>35</v>
      </c>
      <c r="C4" s="27"/>
    </row>
    <row r="5" spans="1:3" ht="33" customHeight="1" thickBot="1" x14ac:dyDescent="0.3">
      <c r="B5" s="26" t="s">
        <v>34</v>
      </c>
      <c r="C5" s="25">
        <v>4197</v>
      </c>
    </row>
    <row r="6" spans="1:3" ht="33" customHeight="1" thickBot="1" x14ac:dyDescent="0.3">
      <c r="B6" s="26" t="s">
        <v>33</v>
      </c>
      <c r="C6" s="25">
        <v>12410</v>
      </c>
    </row>
    <row r="7" spans="1:3" ht="33" customHeight="1" thickBot="1" x14ac:dyDescent="0.3">
      <c r="B7" s="26" t="s">
        <v>32</v>
      </c>
      <c r="C7" s="25">
        <v>1250</v>
      </c>
    </row>
    <row r="8" spans="1:3" ht="33" customHeight="1" thickBot="1" x14ac:dyDescent="0.3">
      <c r="B8" s="26" t="s">
        <v>31</v>
      </c>
      <c r="C8" s="25">
        <v>3000</v>
      </c>
    </row>
    <row r="9" spans="1:3" ht="33" customHeight="1" thickBot="1" x14ac:dyDescent="0.3">
      <c r="B9" s="26" t="s">
        <v>30</v>
      </c>
      <c r="C9" s="25">
        <v>4525</v>
      </c>
    </row>
    <row r="10" spans="1:3" ht="33" customHeight="1" thickBot="1" x14ac:dyDescent="0.3">
      <c r="B10" s="26" t="s">
        <v>29</v>
      </c>
      <c r="C10" s="25">
        <v>1024</v>
      </c>
    </row>
    <row r="11" spans="1:3" ht="33" customHeight="1" thickBot="1" x14ac:dyDescent="0.3">
      <c r="B11" s="26" t="s">
        <v>28</v>
      </c>
      <c r="C11" s="25">
        <v>500</v>
      </c>
    </row>
    <row r="12" spans="1:3" ht="33" customHeight="1" thickBot="1" x14ac:dyDescent="0.3">
      <c r="B12" s="15" t="s">
        <v>27</v>
      </c>
      <c r="C12" s="24">
        <v>15000</v>
      </c>
    </row>
    <row r="13" spans="1:3" ht="33" customHeight="1" thickBot="1" x14ac:dyDescent="0.3">
      <c r="B13" s="15" t="s">
        <v>26</v>
      </c>
      <c r="C13" s="24">
        <v>5000</v>
      </c>
    </row>
    <row r="14" spans="1:3" ht="33" customHeight="1" thickBot="1" x14ac:dyDescent="0.3">
      <c r="B14" s="23" t="s">
        <v>25</v>
      </c>
      <c r="C14" s="22">
        <v>3111.5692999999997</v>
      </c>
    </row>
    <row r="15" spans="1:3" ht="33" customHeight="1" thickBot="1" x14ac:dyDescent="0.3">
      <c r="A15" s="13">
        <v>1</v>
      </c>
      <c r="B15" s="21" t="s">
        <v>24</v>
      </c>
      <c r="C15" s="20">
        <v>50017.569300000003</v>
      </c>
    </row>
    <row r="16" spans="1:3" ht="33" customHeight="1" thickBot="1" x14ac:dyDescent="0.3">
      <c r="A16" s="13">
        <v>2</v>
      </c>
      <c r="B16" s="19" t="s">
        <v>23</v>
      </c>
      <c r="C16" s="18">
        <v>20000</v>
      </c>
    </row>
    <row r="17" spans="1:6" ht="33" customHeight="1" thickBot="1" x14ac:dyDescent="0.3">
      <c r="A17" s="13">
        <v>3</v>
      </c>
      <c r="B17" s="17" t="s">
        <v>58</v>
      </c>
      <c r="C17" s="16">
        <v>30017.569300000003</v>
      </c>
    </row>
    <row r="18" spans="1:6" ht="33" customHeight="1" thickBot="1" x14ac:dyDescent="0.3">
      <c r="A18" s="13">
        <v>4</v>
      </c>
      <c r="B18" s="32" t="s">
        <v>59</v>
      </c>
      <c r="C18" s="16">
        <f>ROUND(C17/100,0)*100</f>
        <v>30000</v>
      </c>
    </row>
    <row r="19" spans="1:6" ht="33" customHeight="1" thickBot="1" x14ac:dyDescent="0.3">
      <c r="A19" s="13">
        <v>5</v>
      </c>
      <c r="B19" s="15" t="s">
        <v>22</v>
      </c>
      <c r="C19" s="14">
        <v>10416</v>
      </c>
    </row>
    <row r="20" spans="1:6" ht="33" customHeight="1" thickBot="1" x14ac:dyDescent="0.3">
      <c r="A20" s="13">
        <v>6</v>
      </c>
      <c r="B20" s="12" t="s">
        <v>21</v>
      </c>
      <c r="C20" s="16">
        <v>40433.569300000003</v>
      </c>
    </row>
    <row r="21" spans="1:6" ht="33" customHeight="1" thickBot="1" x14ac:dyDescent="0.3">
      <c r="A21" s="13">
        <v>7</v>
      </c>
      <c r="B21" s="17" t="s">
        <v>60</v>
      </c>
      <c r="C21" s="16">
        <f>ROUND(C20/100,0)*100</f>
        <v>40400</v>
      </c>
    </row>
    <row r="22" spans="1:6" ht="33" customHeight="1" x14ac:dyDescent="0.25">
      <c r="A22" t="s">
        <v>56</v>
      </c>
      <c r="C22" s="34"/>
    </row>
    <row r="23" spans="1:6" ht="33" customHeight="1" x14ac:dyDescent="0.25">
      <c r="B23" s="11"/>
      <c r="C23" s="34"/>
    </row>
    <row r="24" spans="1:6" ht="33" customHeight="1" x14ac:dyDescent="0.25">
      <c r="B24" s="11"/>
      <c r="C24" s="34"/>
    </row>
    <row r="25" spans="1:6" ht="33" customHeight="1" x14ac:dyDescent="0.25">
      <c r="B25" s="11"/>
      <c r="C25" s="34"/>
    </row>
    <row r="26" spans="1:6" ht="26.25" customHeight="1" x14ac:dyDescent="0.25">
      <c r="B26" s="11"/>
      <c r="C26" s="34"/>
    </row>
    <row r="27" spans="1:6" ht="15" customHeight="1" x14ac:dyDescent="0.25">
      <c r="B27" s="3" t="s">
        <v>20</v>
      </c>
      <c r="C27" s="35"/>
      <c r="D27" s="10"/>
    </row>
    <row r="28" spans="1:6" ht="15" customHeight="1" x14ac:dyDescent="0.25">
      <c r="B28" s="5" t="s">
        <v>19</v>
      </c>
      <c r="C28" s="35"/>
      <c r="D28" s="10"/>
    </row>
    <row r="29" spans="1:6" ht="15" customHeight="1" x14ac:dyDescent="0.25">
      <c r="B29" s="8" t="s">
        <v>18</v>
      </c>
      <c r="C29" s="36">
        <v>14133.6</v>
      </c>
      <c r="D29" s="7">
        <f>(C29*25%)</f>
        <v>3533.4</v>
      </c>
      <c r="F29" s="6"/>
    </row>
    <row r="30" spans="1:6" ht="15" customHeight="1" x14ac:dyDescent="0.25">
      <c r="B30" s="8" t="s">
        <v>17</v>
      </c>
      <c r="C30" s="36">
        <v>13200</v>
      </c>
      <c r="D30" s="7">
        <f>(C30*25%)</f>
        <v>3300</v>
      </c>
      <c r="F30" s="6"/>
    </row>
    <row r="31" spans="1:6" ht="15" customHeight="1" x14ac:dyDescent="0.25">
      <c r="B31" s="8" t="s">
        <v>16</v>
      </c>
      <c r="C31" s="36">
        <v>1833</v>
      </c>
      <c r="D31" s="7">
        <f t="shared" ref="D31:D36" si="0">(C31*12.5%)</f>
        <v>229.125</v>
      </c>
      <c r="F31" s="6"/>
    </row>
    <row r="32" spans="1:6" ht="15" customHeight="1" x14ac:dyDescent="0.25">
      <c r="B32" s="8" t="s">
        <v>15</v>
      </c>
      <c r="C32" s="36">
        <v>2478</v>
      </c>
      <c r="D32" s="7">
        <f t="shared" si="0"/>
        <v>309.75</v>
      </c>
      <c r="F32" s="6"/>
    </row>
    <row r="33" spans="1:6" ht="15" customHeight="1" x14ac:dyDescent="0.25">
      <c r="A33" s="4"/>
      <c r="B33" s="8" t="s">
        <v>14</v>
      </c>
      <c r="C33" s="36">
        <v>8000</v>
      </c>
      <c r="D33" s="7">
        <f t="shared" si="0"/>
        <v>1000</v>
      </c>
      <c r="F33" s="6"/>
    </row>
    <row r="34" spans="1:6" s="4" customFormat="1" ht="15" customHeight="1" x14ac:dyDescent="0.25">
      <c r="B34" s="8" t="s">
        <v>13</v>
      </c>
      <c r="C34" s="36">
        <v>22752</v>
      </c>
      <c r="D34" s="7">
        <f t="shared" si="0"/>
        <v>2844</v>
      </c>
      <c r="F34" s="6"/>
    </row>
    <row r="35" spans="1:6" s="4" customFormat="1" ht="15" customHeight="1" x14ac:dyDescent="0.25">
      <c r="A35"/>
      <c r="B35" s="8" t="s">
        <v>12</v>
      </c>
      <c r="C35" s="36">
        <v>1238.3</v>
      </c>
      <c r="D35" s="7">
        <f t="shared" si="0"/>
        <v>154.78749999999999</v>
      </c>
      <c r="F35" s="6"/>
    </row>
    <row r="36" spans="1:6" ht="15" customHeight="1" x14ac:dyDescent="0.25">
      <c r="B36" s="8" t="s">
        <v>11</v>
      </c>
      <c r="C36" s="36">
        <v>7108</v>
      </c>
      <c r="D36" s="7">
        <f t="shared" si="0"/>
        <v>888.5</v>
      </c>
      <c r="F36" s="6"/>
    </row>
    <row r="37" spans="1:6" ht="15" customHeight="1" x14ac:dyDescent="0.25">
      <c r="B37" s="5" t="s">
        <v>10</v>
      </c>
      <c r="C37" s="37">
        <v>70742.899999999994</v>
      </c>
      <c r="D37" s="2">
        <f>SUM(D29:D36)</f>
        <v>12259.5625</v>
      </c>
      <c r="F37" s="1"/>
    </row>
    <row r="38" spans="1:6" s="4" customFormat="1" ht="15" customHeight="1" x14ac:dyDescent="0.25">
      <c r="A38"/>
      <c r="B38" s="5" t="s">
        <v>9</v>
      </c>
      <c r="C38" s="35"/>
      <c r="D38" s="10"/>
      <c r="F38" s="9"/>
    </row>
    <row r="39" spans="1:6" ht="15" customHeight="1" x14ac:dyDescent="0.25">
      <c r="A39" s="4"/>
      <c r="B39" s="8" t="s">
        <v>8</v>
      </c>
      <c r="C39" s="36">
        <v>3666.6666666666652</v>
      </c>
      <c r="D39" s="7">
        <f>(C39*12.5%)</f>
        <v>458.33333333333314</v>
      </c>
      <c r="F39" s="6"/>
    </row>
    <row r="40" spans="1:6" ht="15" customHeight="1" x14ac:dyDescent="0.25">
      <c r="B40" s="8" t="s">
        <v>7</v>
      </c>
      <c r="C40" s="36">
        <v>14507.91</v>
      </c>
      <c r="D40" s="7">
        <f>(C40*12.5%)</f>
        <v>1813.48875</v>
      </c>
      <c r="F40" s="6"/>
    </row>
    <row r="41" spans="1:6" ht="15" customHeight="1" x14ac:dyDescent="0.25">
      <c r="B41" s="8" t="s">
        <v>6</v>
      </c>
      <c r="C41" s="36">
        <v>7501.5</v>
      </c>
      <c r="D41" s="7">
        <f>(C41*20%)</f>
        <v>1500.3000000000002</v>
      </c>
      <c r="F41" s="6"/>
    </row>
    <row r="42" spans="1:6" ht="15" customHeight="1" x14ac:dyDescent="0.25">
      <c r="B42" s="8" t="s">
        <v>5</v>
      </c>
      <c r="C42" s="36">
        <v>1700</v>
      </c>
      <c r="D42" s="7">
        <f>(C42*25%)</f>
        <v>425</v>
      </c>
      <c r="F42" s="6"/>
    </row>
    <row r="43" spans="1:6" s="4" customFormat="1" ht="15" customHeight="1" x14ac:dyDescent="0.25">
      <c r="A43"/>
      <c r="B43" s="5" t="s">
        <v>4</v>
      </c>
      <c r="C43" s="37">
        <f>SUM(C39:C42)</f>
        <v>27376.076666666664</v>
      </c>
      <c r="D43" s="2">
        <f>SUM(D39:D42)</f>
        <v>4197.1220833333336</v>
      </c>
      <c r="F43" s="1"/>
    </row>
    <row r="44" spans="1:6" ht="15" customHeight="1" x14ac:dyDescent="0.25">
      <c r="A44" s="4"/>
      <c r="B44" s="5" t="s">
        <v>3</v>
      </c>
      <c r="C44" s="35"/>
      <c r="D44" s="10"/>
      <c r="F44" s="9"/>
    </row>
    <row r="45" spans="1:6" ht="15" customHeight="1" x14ac:dyDescent="0.25">
      <c r="B45" s="8" t="s">
        <v>2</v>
      </c>
      <c r="C45" s="36">
        <v>5000</v>
      </c>
      <c r="D45" s="7">
        <v>1250</v>
      </c>
      <c r="F45" s="6"/>
    </row>
    <row r="46" spans="1:6" ht="15" customHeight="1" x14ac:dyDescent="0.25">
      <c r="B46" s="5" t="s">
        <v>1</v>
      </c>
      <c r="C46" s="37">
        <v>5000</v>
      </c>
      <c r="D46" s="2">
        <v>1250</v>
      </c>
      <c r="F46" s="1"/>
    </row>
    <row r="47" spans="1:6" ht="15" customHeight="1" x14ac:dyDescent="0.25">
      <c r="A47" s="4"/>
      <c r="B47" s="3" t="s">
        <v>0</v>
      </c>
      <c r="C47" s="37">
        <f>SUM(C37+C43+C46)</f>
        <v>103118.97666666665</v>
      </c>
      <c r="D47" s="2">
        <f>SUM(D37+D43+D46)</f>
        <v>17706.684583333335</v>
      </c>
      <c r="F47" s="1"/>
    </row>
    <row r="48" spans="1:6" ht="15" customHeight="1" x14ac:dyDescent="0.25"/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E7259-84E1-4799-A929-B34FE927959A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29"/>
  </cols>
  <sheetData>
    <row r="1" spans="1:3" x14ac:dyDescent="0.25">
      <c r="B1" t="s">
        <v>38</v>
      </c>
    </row>
    <row r="3" spans="1:3" x14ac:dyDescent="0.25">
      <c r="B3" t="s">
        <v>39</v>
      </c>
    </row>
    <row r="4" spans="1:3" x14ac:dyDescent="0.25">
      <c r="A4" t="s">
        <v>40</v>
      </c>
      <c r="B4" t="s">
        <v>41</v>
      </c>
      <c r="C4" s="29">
        <f>ROUND(SOTTOSTAZIONE!C17/100,0)*100</f>
        <v>30000</v>
      </c>
    </row>
    <row r="5" spans="1:3" x14ac:dyDescent="0.25">
      <c r="A5" t="s">
        <v>42</v>
      </c>
      <c r="B5" t="s">
        <v>43</v>
      </c>
      <c r="C5" s="29">
        <f>C4-C6</f>
        <v>28000</v>
      </c>
    </row>
    <row r="6" spans="1:3" x14ac:dyDescent="0.25">
      <c r="A6" t="s">
        <v>44</v>
      </c>
      <c r="B6" t="s">
        <v>57</v>
      </c>
      <c r="C6" s="29">
        <v>2000</v>
      </c>
    </row>
    <row r="7" spans="1:3" x14ac:dyDescent="0.25">
      <c r="A7" t="s">
        <v>45</v>
      </c>
      <c r="B7" t="s">
        <v>46</v>
      </c>
      <c r="C7" s="29">
        <v>400</v>
      </c>
    </row>
    <row r="8" spans="1:3" x14ac:dyDescent="0.25">
      <c r="A8" t="s">
        <v>47</v>
      </c>
      <c r="B8" t="s">
        <v>48</v>
      </c>
      <c r="C8" s="29">
        <f>C5+C7</f>
        <v>28400</v>
      </c>
    </row>
    <row r="10" spans="1:3" x14ac:dyDescent="0.25">
      <c r="B10" t="s">
        <v>49</v>
      </c>
    </row>
    <row r="11" spans="1:3" x14ac:dyDescent="0.25">
      <c r="A11" t="s">
        <v>40</v>
      </c>
      <c r="B11" t="s">
        <v>50</v>
      </c>
      <c r="C11" s="29">
        <f>ROUND(SOTTOSTAZIONE!C20/100,0)*100</f>
        <v>40400</v>
      </c>
    </row>
    <row r="12" spans="1:3" x14ac:dyDescent="0.25">
      <c r="A12" t="s">
        <v>42</v>
      </c>
      <c r="B12" t="s">
        <v>43</v>
      </c>
      <c r="C12" s="29">
        <f>C11+C13</f>
        <v>42400</v>
      </c>
    </row>
    <row r="13" spans="1:3" x14ac:dyDescent="0.25">
      <c r="A13" t="s">
        <v>44</v>
      </c>
      <c r="B13" t="s">
        <v>51</v>
      </c>
      <c r="C13" s="29">
        <v>2000</v>
      </c>
    </row>
    <row r="14" spans="1:3" x14ac:dyDescent="0.25">
      <c r="A14" t="s">
        <v>45</v>
      </c>
      <c r="B14" t="s">
        <v>52</v>
      </c>
      <c r="C14" s="29">
        <v>400</v>
      </c>
    </row>
    <row r="15" spans="1:3" x14ac:dyDescent="0.25">
      <c r="A15" t="s">
        <v>47</v>
      </c>
      <c r="B15" t="s">
        <v>53</v>
      </c>
      <c r="C15" s="29">
        <f>C12-C14</f>
        <v>42000</v>
      </c>
    </row>
    <row r="17" spans="1:3" x14ac:dyDescent="0.25">
      <c r="B17" t="s">
        <v>54</v>
      </c>
    </row>
    <row r="18" spans="1:3" x14ac:dyDescent="0.25">
      <c r="A18" t="s">
        <v>40</v>
      </c>
      <c r="B18" t="s">
        <v>41</v>
      </c>
      <c r="C18" s="29">
        <f>C4</f>
        <v>30000</v>
      </c>
    </row>
    <row r="19" spans="1:3" x14ac:dyDescent="0.25">
      <c r="A19" t="s">
        <v>42</v>
      </c>
      <c r="B19" t="s">
        <v>50</v>
      </c>
      <c r="C19" s="29">
        <f>C11</f>
        <v>40400</v>
      </c>
    </row>
    <row r="20" spans="1:3" x14ac:dyDescent="0.25">
      <c r="A20" t="s">
        <v>44</v>
      </c>
      <c r="B20" t="s">
        <v>43</v>
      </c>
      <c r="C20" s="29">
        <v>35000</v>
      </c>
    </row>
    <row r="21" spans="1:3" x14ac:dyDescent="0.25">
      <c r="A21" t="s">
        <v>45</v>
      </c>
      <c r="B21" t="s">
        <v>55</v>
      </c>
      <c r="C21" s="29">
        <f>C20</f>
        <v>35000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SOTTOSTAZIONE</vt:lpstr>
      <vt:lpstr>ESEMPI</vt:lpstr>
      <vt:lpstr>ESEMPI!Area_stampa</vt:lpstr>
      <vt:lpstr>SOTTOSTAZIONE!Area_stampa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Dentis</dc:creator>
  <cp:lastModifiedBy>Luca Dentis</cp:lastModifiedBy>
  <cp:lastPrinted>2022-05-04T14:36:40Z</cp:lastPrinted>
  <dcterms:created xsi:type="dcterms:W3CDTF">2022-05-04T06:57:21Z</dcterms:created>
  <dcterms:modified xsi:type="dcterms:W3CDTF">2022-05-05T04:46:28Z</dcterms:modified>
</cp:coreProperties>
</file>